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Exemplo ECF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<sst xmlns="http://schemas.openxmlformats.org/spreadsheetml/2006/main" count="64" uniqueCount="30">
  <si>
    <t xml:space="preserve">Exemplo retirado do Manual de Orientação do Leiaute 6 da ECF, atualização: Dezembro de 2019. </t>
  </si>
  <si>
    <t xml:space="preserve">Cópia do exemplo do guia prático ECF</t>
  </si>
  <si>
    <t xml:space="preserve">Direito de Crédito na Empresa ZYW </t>
  </si>
  <si>
    <t xml:space="preserve">Operações Liquidadas </t>
  </si>
  <si>
    <t xml:space="preserve">Apropriação das Variações</t>
  </si>
  <si>
    <t xml:space="preserve">Data </t>
  </si>
  <si>
    <t xml:space="preserve">Histórico </t>
  </si>
  <si>
    <t xml:space="preserve">Taxa US$ </t>
  </si>
  <si>
    <t xml:space="preserve">Principal
em US$</t>
  </si>
  <si>
    <t xml:space="preserve">Principal
em R$</t>
  </si>
  <si>
    <t xml:space="preserve">V.C.A
R$</t>
  </si>
  <si>
    <t xml:space="preserve">V.C.P
R$</t>
  </si>
  <si>
    <t xml:space="preserve">Saldo em
R$</t>
  </si>
  <si>
    <t xml:space="preserve">Saldo em
US$</t>
  </si>
  <si>
    <t xml:space="preserve">Saldo Inicial </t>
  </si>
  <si>
    <t xml:space="preserve">V.C.A. - janeiro/2011 </t>
  </si>
  <si>
    <t xml:space="preserve">V.C.A. - fevereiro/2011 </t>
  </si>
  <si>
    <t xml:space="preserve">Liquidação Parcial </t>
  </si>
  <si>
    <t xml:space="preserve">V.C.A. - março/2011 </t>
  </si>
  <si>
    <t xml:space="preserve">V.C.A. - abril/2011 </t>
  </si>
  <si>
    <t xml:space="preserve">V.C.A. - maio/2011 </t>
  </si>
  <si>
    <t xml:space="preserve">V.C.A. - junho/2011 </t>
  </si>
  <si>
    <t xml:space="preserve">V.C.P. - julho/2011 </t>
  </si>
  <si>
    <t xml:space="preserve">V.C.P. agosto/2011 </t>
  </si>
  <si>
    <t xml:space="preserve">V.C.A. - 31/08 a 15/09 </t>
  </si>
  <si>
    <t xml:space="preserve">V.C.P. - 15/09 a 31/09 </t>
  </si>
  <si>
    <t xml:space="preserve">Exemplo do guia prático ECF com regras e fórmulas</t>
  </si>
  <si>
    <t xml:space="preserve">TOTAL</t>
  </si>
  <si>
    <t xml:space="preserve">Diferença variações</t>
  </si>
  <si>
    <t xml:space="preserve">Saldo em reais +/- variações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</si>
</sst>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0.00"/>
    <numFmt numFmtId="167" formatCode="_-* #,##0.00_-;\-* #,##0.00_-;_-* \-??_-;_-@_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TimesNewRomanPSMT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5"/>
  <cols>
    <col collapsed="false" hidden="false" max="1" min="1" style="0" width="10.1224489795918"/>
    <col collapsed="false" hidden="false" max="2" min="2" style="0" width="27.5408163265306"/>
    <col collapsed="false" hidden="false" max="3" min="3" style="0" width="8.36734693877551"/>
    <col collapsed="false" hidden="false" max="11" min="4" style="0" width="13.3622448979592"/>
    <col collapsed="false" hidden="false" max="1025" min="12" style="0" width="8.36734693877551"/>
  </cols>
  <sheetData>
    <row r="1" customFormat="false" ht="14.9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3.8" hidden="false" customHeight="false" outlineLevel="0" collapsed="false">
      <c r="A2" s="2"/>
    </row>
    <row r="3" customFormat="false" ht="15" hidden="false" customHeight="false" outlineLevel="0" collapsed="false">
      <c r="A3" s="2" t="s">
        <v>1</v>
      </c>
    </row>
    <row r="4" customFormat="false" ht="15" hidden="false" customHeight="true" outlineLevel="0" collapsed="false">
      <c r="A4" s="3" t="s">
        <v>2</v>
      </c>
      <c r="B4" s="3"/>
      <c r="C4" s="3"/>
      <c r="D4" s="3" t="s">
        <v>3</v>
      </c>
      <c r="E4" s="3"/>
      <c r="F4" s="3"/>
      <c r="G4" s="3"/>
      <c r="H4" s="3" t="s">
        <v>4</v>
      </c>
      <c r="I4" s="3"/>
      <c r="J4" s="4"/>
      <c r="K4" s="4"/>
    </row>
    <row r="5" customFormat="false" ht="25.5" hidden="false" customHeight="false" outlineLevel="0" collapsed="false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10</v>
      </c>
      <c r="I5" s="4" t="s">
        <v>11</v>
      </c>
      <c r="J5" s="4" t="s">
        <v>12</v>
      </c>
      <c r="K5" s="4" t="s">
        <v>13</v>
      </c>
    </row>
    <row r="6" customFormat="false" ht="15" hidden="false" customHeight="false" outlineLevel="0" collapsed="false">
      <c r="A6" s="5" t="n">
        <v>40908</v>
      </c>
      <c r="B6" s="4" t="s">
        <v>14</v>
      </c>
      <c r="C6" s="6" t="n">
        <v>1.7</v>
      </c>
      <c r="D6" s="7"/>
      <c r="E6" s="7"/>
      <c r="F6" s="7"/>
      <c r="G6" s="7"/>
      <c r="H6" s="7"/>
      <c r="I6" s="7"/>
      <c r="J6" s="7" t="n">
        <v>340000</v>
      </c>
      <c r="K6" s="7" t="n">
        <v>200000</v>
      </c>
    </row>
    <row r="7" customFormat="false" ht="15" hidden="false" customHeight="false" outlineLevel="0" collapsed="false">
      <c r="A7" s="5" t="n">
        <v>40939</v>
      </c>
      <c r="B7" s="4" t="s">
        <v>15</v>
      </c>
      <c r="C7" s="6" t="n">
        <v>1.73</v>
      </c>
      <c r="D7" s="7"/>
      <c r="E7" s="7"/>
      <c r="F7" s="7"/>
      <c r="G7" s="7"/>
      <c r="H7" s="7" t="n">
        <v>6000</v>
      </c>
      <c r="I7" s="7"/>
      <c r="J7" s="7" t="n">
        <v>346000</v>
      </c>
      <c r="K7" s="7" t="n">
        <v>200000</v>
      </c>
    </row>
    <row r="8" customFormat="false" ht="15" hidden="false" customHeight="false" outlineLevel="0" collapsed="false">
      <c r="A8" s="5" t="n">
        <v>40967</v>
      </c>
      <c r="B8" s="4" t="s">
        <v>16</v>
      </c>
      <c r="C8" s="6" t="n">
        <v>1.75</v>
      </c>
      <c r="D8" s="7"/>
      <c r="E8" s="7"/>
      <c r="F8" s="7"/>
      <c r="G8" s="7"/>
      <c r="H8" s="7" t="n">
        <v>4000</v>
      </c>
      <c r="I8" s="7"/>
      <c r="J8" s="7" t="n">
        <v>350000</v>
      </c>
      <c r="K8" s="7" t="n">
        <v>200000</v>
      </c>
    </row>
    <row r="9" customFormat="false" ht="15" hidden="false" customHeight="false" outlineLevel="0" collapsed="false">
      <c r="A9" s="5" t="n">
        <v>40967</v>
      </c>
      <c r="B9" s="4" t="s">
        <v>17</v>
      </c>
      <c r="C9" s="6" t="n">
        <v>1.75</v>
      </c>
      <c r="D9" s="7" t="n">
        <v>20000</v>
      </c>
      <c r="E9" s="7" t="n">
        <v>35000</v>
      </c>
      <c r="F9" s="7" t="n">
        <v>1000</v>
      </c>
      <c r="G9" s="7"/>
      <c r="H9" s="7"/>
      <c r="I9" s="7"/>
      <c r="J9" s="7" t="n">
        <v>315000</v>
      </c>
      <c r="K9" s="7" t="n">
        <v>180000</v>
      </c>
    </row>
    <row r="10" customFormat="false" ht="15" hidden="false" customHeight="false" outlineLevel="0" collapsed="false">
      <c r="A10" s="5" t="n">
        <v>40999</v>
      </c>
      <c r="B10" s="4" t="s">
        <v>18</v>
      </c>
      <c r="C10" s="6" t="n">
        <v>1.8</v>
      </c>
      <c r="D10" s="7"/>
      <c r="E10" s="7"/>
      <c r="F10" s="7"/>
      <c r="G10" s="7"/>
      <c r="H10" s="7" t="n">
        <v>9000</v>
      </c>
      <c r="I10" s="7"/>
      <c r="J10" s="7" t="n">
        <v>324000</v>
      </c>
      <c r="K10" s="7" t="n">
        <v>180000</v>
      </c>
    </row>
    <row r="11" customFormat="false" ht="15" hidden="false" customHeight="false" outlineLevel="0" collapsed="false">
      <c r="A11" s="5" t="n">
        <v>41029</v>
      </c>
      <c r="B11" s="4" t="s">
        <v>19</v>
      </c>
      <c r="C11" s="6" t="n">
        <v>1.9</v>
      </c>
      <c r="D11" s="7"/>
      <c r="E11" s="7"/>
      <c r="F11" s="7"/>
      <c r="G11" s="7"/>
      <c r="H11" s="7" t="n">
        <v>18000</v>
      </c>
      <c r="I11" s="7"/>
      <c r="J11" s="7" t="n">
        <v>342000</v>
      </c>
      <c r="K11" s="7" t="n">
        <v>180000</v>
      </c>
    </row>
    <row r="12" customFormat="false" ht="15" hidden="false" customHeight="false" outlineLevel="0" collapsed="false">
      <c r="A12" s="5" t="n">
        <v>41029</v>
      </c>
      <c r="B12" s="4" t="s">
        <v>17</v>
      </c>
      <c r="C12" s="6" t="n">
        <v>1.9</v>
      </c>
      <c r="D12" s="7" t="n">
        <v>90000</v>
      </c>
      <c r="E12" s="7" t="n">
        <v>171000</v>
      </c>
      <c r="F12" s="7" t="n">
        <v>18000</v>
      </c>
      <c r="G12" s="7"/>
      <c r="H12" s="7"/>
      <c r="I12" s="7"/>
      <c r="J12" s="7" t="n">
        <v>171000</v>
      </c>
      <c r="K12" s="7" t="n">
        <v>90000</v>
      </c>
    </row>
    <row r="13" customFormat="false" ht="15" hidden="false" customHeight="false" outlineLevel="0" collapsed="false">
      <c r="A13" s="5" t="n">
        <v>41060</v>
      </c>
      <c r="B13" s="4" t="s">
        <v>20</v>
      </c>
      <c r="C13" s="6" t="n">
        <v>1.95</v>
      </c>
      <c r="D13" s="7"/>
      <c r="E13" s="7"/>
      <c r="F13" s="7"/>
      <c r="G13" s="7"/>
      <c r="H13" s="7" t="n">
        <v>4500</v>
      </c>
      <c r="I13" s="7"/>
      <c r="J13" s="7" t="n">
        <v>175500</v>
      </c>
      <c r="K13" s="7" t="n">
        <v>90000</v>
      </c>
    </row>
    <row r="14" customFormat="false" ht="15" hidden="false" customHeight="false" outlineLevel="0" collapsed="false">
      <c r="A14" s="5" t="n">
        <v>41090</v>
      </c>
      <c r="B14" s="4" t="s">
        <v>21</v>
      </c>
      <c r="C14" s="6" t="n">
        <v>2</v>
      </c>
      <c r="D14" s="7"/>
      <c r="E14" s="7"/>
      <c r="F14" s="7"/>
      <c r="G14" s="7"/>
      <c r="H14" s="7" t="n">
        <v>4500</v>
      </c>
      <c r="I14" s="7"/>
      <c r="J14" s="7" t="n">
        <v>180000</v>
      </c>
      <c r="K14" s="7" t="n">
        <v>90000</v>
      </c>
    </row>
    <row r="15" customFormat="false" ht="15" hidden="false" customHeight="false" outlineLevel="0" collapsed="false">
      <c r="A15" s="5" t="n">
        <v>41121</v>
      </c>
      <c r="B15" s="4" t="s">
        <v>22</v>
      </c>
      <c r="C15" s="6" t="n">
        <v>1.5</v>
      </c>
      <c r="D15" s="7"/>
      <c r="E15" s="7"/>
      <c r="F15" s="7"/>
      <c r="G15" s="7"/>
      <c r="H15" s="7"/>
      <c r="I15" s="7" t="n">
        <v>45000</v>
      </c>
      <c r="J15" s="7" t="n">
        <v>135000</v>
      </c>
      <c r="K15" s="7" t="n">
        <v>90000</v>
      </c>
    </row>
    <row r="16" customFormat="false" ht="15" hidden="false" customHeight="false" outlineLevel="0" collapsed="false">
      <c r="A16" s="5" t="n">
        <v>41152</v>
      </c>
      <c r="B16" s="4" t="s">
        <v>23</v>
      </c>
      <c r="C16" s="6" t="n">
        <v>1</v>
      </c>
      <c r="D16" s="7"/>
      <c r="E16" s="7"/>
      <c r="F16" s="7"/>
      <c r="G16" s="7"/>
      <c r="H16" s="7"/>
      <c r="I16" s="7" t="n">
        <v>45000</v>
      </c>
      <c r="J16" s="7" t="n">
        <v>90000</v>
      </c>
      <c r="K16" s="7" t="n">
        <v>90000</v>
      </c>
    </row>
    <row r="17" customFormat="false" ht="15" hidden="false" customHeight="false" outlineLevel="0" collapsed="false">
      <c r="A17" s="5" t="n">
        <v>41167</v>
      </c>
      <c r="B17" s="4" t="s">
        <v>24</v>
      </c>
      <c r="C17" s="6" t="n">
        <v>1.2</v>
      </c>
      <c r="D17" s="7"/>
      <c r="E17" s="7"/>
      <c r="F17" s="7"/>
      <c r="G17" s="7"/>
      <c r="H17" s="7" t="n">
        <v>18000</v>
      </c>
      <c r="I17" s="7"/>
      <c r="J17" s="7" t="n">
        <v>108000</v>
      </c>
      <c r="K17" s="7" t="n">
        <v>90000</v>
      </c>
    </row>
    <row r="18" customFormat="false" ht="15" hidden="false" customHeight="false" outlineLevel="0" collapsed="false">
      <c r="A18" s="5" t="n">
        <v>41167</v>
      </c>
      <c r="B18" s="4" t="s">
        <v>17</v>
      </c>
      <c r="C18" s="6" t="n">
        <v>1.2</v>
      </c>
      <c r="D18" s="7" t="n">
        <v>45000</v>
      </c>
      <c r="E18" s="7" t="n">
        <v>54000</v>
      </c>
      <c r="F18" s="7"/>
      <c r="G18" s="7" t="n">
        <v>22500</v>
      </c>
      <c r="H18" s="7"/>
      <c r="I18" s="7"/>
      <c r="J18" s="7" t="n">
        <v>54000</v>
      </c>
      <c r="K18" s="7" t="n">
        <v>45000</v>
      </c>
    </row>
    <row r="19" customFormat="false" ht="15" hidden="false" customHeight="false" outlineLevel="0" collapsed="false">
      <c r="A19" s="5" t="n">
        <v>41182</v>
      </c>
      <c r="B19" s="4" t="s">
        <v>25</v>
      </c>
      <c r="C19" s="6" t="n">
        <v>1.15</v>
      </c>
      <c r="D19" s="8"/>
      <c r="E19" s="7"/>
      <c r="F19" s="7"/>
      <c r="G19" s="7"/>
      <c r="H19" s="7"/>
      <c r="I19" s="7" t="n">
        <v>2250</v>
      </c>
      <c r="J19" s="7" t="n">
        <v>51750</v>
      </c>
      <c r="K19" s="7" t="n">
        <v>45000</v>
      </c>
    </row>
    <row r="20" customFormat="false" ht="15" hidden="false" customHeight="false" outlineLevel="0" collapsed="false">
      <c r="A20" s="5" t="n">
        <v>41182</v>
      </c>
      <c r="B20" s="4" t="s">
        <v>17</v>
      </c>
      <c r="C20" s="6" t="n">
        <v>1.15</v>
      </c>
      <c r="D20" s="7" t="n">
        <v>45000</v>
      </c>
      <c r="E20" s="7" t="n">
        <v>51750</v>
      </c>
      <c r="F20" s="7"/>
      <c r="G20" s="7" t="n">
        <v>24750</v>
      </c>
      <c r="H20" s="7"/>
      <c r="I20" s="7"/>
      <c r="J20" s="7" t="n">
        <v>0</v>
      </c>
      <c r="K20" s="7" t="n">
        <v>0</v>
      </c>
    </row>
    <row r="23" customFormat="false" ht="15" hidden="false" customHeight="false" outlineLevel="0" collapsed="false">
      <c r="A23" s="2" t="s">
        <v>26</v>
      </c>
    </row>
    <row r="24" customFormat="false" ht="15" hidden="false" customHeight="true" outlineLevel="0" collapsed="false">
      <c r="A24" s="3" t="s">
        <v>2</v>
      </c>
      <c r="B24" s="3"/>
      <c r="C24" s="3"/>
      <c r="D24" s="3" t="s">
        <v>3</v>
      </c>
      <c r="E24" s="3"/>
      <c r="F24" s="3"/>
      <c r="G24" s="3"/>
      <c r="H24" s="3" t="s">
        <v>4</v>
      </c>
      <c r="I24" s="3"/>
      <c r="J24" s="4"/>
      <c r="K24" s="4"/>
    </row>
    <row r="25" customFormat="false" ht="25.5" hidden="false" customHeight="false" outlineLevel="0" collapsed="false">
      <c r="A25" s="4" t="s">
        <v>5</v>
      </c>
      <c r="B25" s="4" t="s">
        <v>6</v>
      </c>
      <c r="C25" s="4" t="s">
        <v>7</v>
      </c>
      <c r="D25" s="4" t="s">
        <v>8</v>
      </c>
      <c r="E25" s="4" t="s">
        <v>9</v>
      </c>
      <c r="F25" s="4" t="s">
        <v>10</v>
      </c>
      <c r="G25" s="4" t="s">
        <v>11</v>
      </c>
      <c r="H25" s="4" t="s">
        <v>10</v>
      </c>
      <c r="I25" s="4" t="s">
        <v>11</v>
      </c>
      <c r="J25" s="4" t="s">
        <v>12</v>
      </c>
      <c r="K25" s="4" t="s">
        <v>13</v>
      </c>
    </row>
    <row r="26" customFormat="false" ht="15" hidden="false" customHeight="false" outlineLevel="0" collapsed="false">
      <c r="A26" s="5" t="n">
        <v>40908</v>
      </c>
      <c r="B26" s="4" t="s">
        <v>14</v>
      </c>
      <c r="C26" s="6" t="n">
        <v>1.7</v>
      </c>
      <c r="D26" s="7"/>
      <c r="E26" s="7"/>
      <c r="F26" s="7"/>
      <c r="G26" s="7"/>
      <c r="H26" s="7"/>
      <c r="I26" s="7"/>
      <c r="J26" s="7" t="n">
        <f aca="false">ROUND(K26*C26,2)</f>
        <v>340000</v>
      </c>
      <c r="K26" s="7" t="n">
        <v>200000</v>
      </c>
    </row>
    <row r="27" customFormat="false" ht="15" hidden="false" customHeight="false" outlineLevel="0" collapsed="false">
      <c r="A27" s="5" t="n">
        <v>40939</v>
      </c>
      <c r="B27" s="4" t="s">
        <v>15</v>
      </c>
      <c r="C27" s="6" t="n">
        <v>1.73</v>
      </c>
      <c r="D27" s="7"/>
      <c r="E27" s="7"/>
      <c r="F27" s="7"/>
      <c r="G27" s="7"/>
      <c r="H27" s="7" t="n">
        <f aca="false">J27-J26</f>
        <v>6000</v>
      </c>
      <c r="I27" s="7"/>
      <c r="J27" s="7" t="n">
        <f aca="false">ROUND(K27*C27,2)</f>
        <v>346000</v>
      </c>
      <c r="K27" s="7" t="n">
        <f aca="false">K26</f>
        <v>200000</v>
      </c>
    </row>
    <row r="28" customFormat="false" ht="15" hidden="false" customHeight="false" outlineLevel="0" collapsed="false">
      <c r="A28" s="5" t="n">
        <v>40967</v>
      </c>
      <c r="B28" s="4" t="s">
        <v>16</v>
      </c>
      <c r="C28" s="6" t="n">
        <v>1.75</v>
      </c>
      <c r="D28" s="7"/>
      <c r="E28" s="7"/>
      <c r="F28" s="7"/>
      <c r="G28" s="7"/>
      <c r="H28" s="7" t="n">
        <f aca="false">J28-J27</f>
        <v>4000</v>
      </c>
      <c r="I28" s="7"/>
      <c r="J28" s="7" t="n">
        <f aca="false">ROUND(K28*C28,2)</f>
        <v>350000</v>
      </c>
      <c r="K28" s="7" t="n">
        <f aca="false">K27</f>
        <v>200000</v>
      </c>
    </row>
    <row r="29" customFormat="false" ht="15" hidden="false" customHeight="false" outlineLevel="0" collapsed="false">
      <c r="A29" s="5" t="n">
        <v>40967</v>
      </c>
      <c r="B29" s="4" t="s">
        <v>17</v>
      </c>
      <c r="C29" s="6" t="n">
        <v>1.75</v>
      </c>
      <c r="D29" s="7" t="n">
        <v>20000</v>
      </c>
      <c r="E29" s="7" t="n">
        <f aca="false">D29*C29</f>
        <v>35000</v>
      </c>
      <c r="F29" s="7" t="n">
        <f aca="false">(C29-C26)*D29</f>
        <v>999.999999999996</v>
      </c>
      <c r="G29" s="7"/>
      <c r="H29" s="7"/>
      <c r="I29" s="7"/>
      <c r="J29" s="7" t="n">
        <f aca="false">ROUND(K29*C29,2)</f>
        <v>315000</v>
      </c>
      <c r="K29" s="7" t="n">
        <f aca="false">K28-D29</f>
        <v>180000</v>
      </c>
    </row>
    <row r="30" customFormat="false" ht="15" hidden="false" customHeight="false" outlineLevel="0" collapsed="false">
      <c r="A30" s="5" t="n">
        <v>40999</v>
      </c>
      <c r="B30" s="4" t="s">
        <v>18</v>
      </c>
      <c r="C30" s="6" t="n">
        <v>1.8</v>
      </c>
      <c r="D30" s="7"/>
      <c r="E30" s="7"/>
      <c r="F30" s="7"/>
      <c r="G30" s="7"/>
      <c r="H30" s="7" t="n">
        <f aca="false">J30-J29</f>
        <v>9000</v>
      </c>
      <c r="I30" s="7"/>
      <c r="J30" s="7" t="n">
        <f aca="false">ROUND(K30*C30,2)</f>
        <v>324000</v>
      </c>
      <c r="K30" s="7" t="n">
        <f aca="false">K29</f>
        <v>180000</v>
      </c>
    </row>
    <row r="31" customFormat="false" ht="15" hidden="false" customHeight="false" outlineLevel="0" collapsed="false">
      <c r="A31" s="5" t="n">
        <v>41029</v>
      </c>
      <c r="B31" s="4" t="s">
        <v>19</v>
      </c>
      <c r="C31" s="6" t="n">
        <v>1.9</v>
      </c>
      <c r="D31" s="7"/>
      <c r="E31" s="7"/>
      <c r="F31" s="7"/>
      <c r="G31" s="7"/>
      <c r="H31" s="7" t="n">
        <f aca="false">J31-J30</f>
        <v>18000</v>
      </c>
      <c r="I31" s="7"/>
      <c r="J31" s="7" t="n">
        <f aca="false">ROUND(K31*C31,2)</f>
        <v>342000</v>
      </c>
      <c r="K31" s="7" t="n">
        <f aca="false">K30</f>
        <v>180000</v>
      </c>
    </row>
    <row r="32" customFormat="false" ht="15" hidden="false" customHeight="false" outlineLevel="0" collapsed="false">
      <c r="A32" s="5" t="n">
        <v>41029</v>
      </c>
      <c r="B32" s="4" t="s">
        <v>17</v>
      </c>
      <c r="C32" s="6" t="n">
        <v>1.9</v>
      </c>
      <c r="D32" s="7" t="n">
        <v>90000</v>
      </c>
      <c r="E32" s="7" t="n">
        <f aca="false">D32*C32</f>
        <v>171000</v>
      </c>
      <c r="F32" s="7" t="n">
        <f aca="false">(C32-C26)*D32</f>
        <v>18000</v>
      </c>
      <c r="G32" s="7"/>
      <c r="H32" s="7"/>
      <c r="I32" s="7"/>
      <c r="J32" s="7" t="n">
        <f aca="false">ROUND(K32*C32,2)</f>
        <v>171000</v>
      </c>
      <c r="K32" s="7" t="n">
        <f aca="false">K31-D32</f>
        <v>90000</v>
      </c>
    </row>
    <row r="33" customFormat="false" ht="15" hidden="false" customHeight="false" outlineLevel="0" collapsed="false">
      <c r="A33" s="5" t="n">
        <v>41060</v>
      </c>
      <c r="B33" s="4" t="s">
        <v>20</v>
      </c>
      <c r="C33" s="6" t="n">
        <v>1.95</v>
      </c>
      <c r="D33" s="7"/>
      <c r="E33" s="7"/>
      <c r="F33" s="7"/>
      <c r="G33" s="7"/>
      <c r="H33" s="7" t="n">
        <f aca="false">J33-J32</f>
        <v>4500</v>
      </c>
      <c r="I33" s="7"/>
      <c r="J33" s="7" t="n">
        <f aca="false">ROUND(K33*C33,2)</f>
        <v>175500</v>
      </c>
      <c r="K33" s="7" t="n">
        <f aca="false">K32</f>
        <v>90000</v>
      </c>
    </row>
    <row r="34" customFormat="false" ht="15" hidden="false" customHeight="false" outlineLevel="0" collapsed="false">
      <c r="A34" s="5" t="n">
        <v>41090</v>
      </c>
      <c r="B34" s="4" t="s">
        <v>21</v>
      </c>
      <c r="C34" s="6" t="n">
        <v>2</v>
      </c>
      <c r="D34" s="7"/>
      <c r="E34" s="7"/>
      <c r="F34" s="7"/>
      <c r="G34" s="7"/>
      <c r="H34" s="7" t="n">
        <f aca="false">J34-J33</f>
        <v>4500</v>
      </c>
      <c r="I34" s="7"/>
      <c r="J34" s="7" t="n">
        <f aca="false">ROUND(K34*C34,2)</f>
        <v>180000</v>
      </c>
      <c r="K34" s="7" t="n">
        <f aca="false">K33</f>
        <v>90000</v>
      </c>
    </row>
    <row r="35" customFormat="false" ht="15" hidden="false" customHeight="false" outlineLevel="0" collapsed="false">
      <c r="A35" s="5" t="n">
        <v>41121</v>
      </c>
      <c r="B35" s="4" t="s">
        <v>22</v>
      </c>
      <c r="C35" s="6" t="n">
        <v>1.5</v>
      </c>
      <c r="D35" s="7"/>
      <c r="E35" s="7"/>
      <c r="F35" s="7"/>
      <c r="G35" s="7"/>
      <c r="H35" s="7"/>
      <c r="I35" s="7" t="n">
        <f aca="false">J34-J35</f>
        <v>45000</v>
      </c>
      <c r="J35" s="7" t="n">
        <f aca="false">ROUND(K35*C35,2)</f>
        <v>135000</v>
      </c>
      <c r="K35" s="7" t="n">
        <f aca="false">K34</f>
        <v>90000</v>
      </c>
    </row>
    <row r="36" customFormat="false" ht="15" hidden="false" customHeight="false" outlineLevel="0" collapsed="false">
      <c r="A36" s="5" t="n">
        <v>41152</v>
      </c>
      <c r="B36" s="4" t="s">
        <v>23</v>
      </c>
      <c r="C36" s="6" t="n">
        <v>1</v>
      </c>
      <c r="D36" s="7"/>
      <c r="E36" s="7"/>
      <c r="F36" s="7"/>
      <c r="G36" s="7"/>
      <c r="H36" s="7"/>
      <c r="I36" s="7" t="n">
        <f aca="false">J35-J36</f>
        <v>45000</v>
      </c>
      <c r="J36" s="7" t="n">
        <f aca="false">ROUND(K36*C36,2)</f>
        <v>90000</v>
      </c>
      <c r="K36" s="7" t="n">
        <f aca="false">K35</f>
        <v>90000</v>
      </c>
    </row>
    <row r="37" customFormat="false" ht="15" hidden="false" customHeight="false" outlineLevel="0" collapsed="false">
      <c r="A37" s="5" t="n">
        <v>41167</v>
      </c>
      <c r="B37" s="4" t="s">
        <v>24</v>
      </c>
      <c r="C37" s="6" t="n">
        <v>1.2</v>
      </c>
      <c r="D37" s="7"/>
      <c r="E37" s="7"/>
      <c r="F37" s="7"/>
      <c r="G37" s="7"/>
      <c r="H37" s="7" t="n">
        <f aca="false">J37-J36</f>
        <v>18000</v>
      </c>
      <c r="I37" s="7"/>
      <c r="J37" s="7" t="n">
        <f aca="false">ROUND(K37*C37,2)</f>
        <v>108000</v>
      </c>
      <c r="K37" s="7" t="n">
        <f aca="false">K36</f>
        <v>90000</v>
      </c>
    </row>
    <row r="38" customFormat="false" ht="15" hidden="false" customHeight="false" outlineLevel="0" collapsed="false">
      <c r="A38" s="5" t="n">
        <v>41167</v>
      </c>
      <c r="B38" s="4" t="s">
        <v>17</v>
      </c>
      <c r="C38" s="6" t="n">
        <v>1.2</v>
      </c>
      <c r="D38" s="7" t="n">
        <v>45000</v>
      </c>
      <c r="E38" s="7" t="n">
        <f aca="false">D38*C38</f>
        <v>54000</v>
      </c>
      <c r="F38" s="7"/>
      <c r="G38" s="7" t="n">
        <f aca="false">(C26-C38)*D38</f>
        <v>22500</v>
      </c>
      <c r="H38" s="7"/>
      <c r="I38" s="7"/>
      <c r="J38" s="7" t="n">
        <f aca="false">ROUND(K38*C38,2)</f>
        <v>54000</v>
      </c>
      <c r="K38" s="7" t="n">
        <f aca="false">K37-D38</f>
        <v>45000</v>
      </c>
    </row>
    <row r="39" customFormat="false" ht="15" hidden="false" customHeight="false" outlineLevel="0" collapsed="false">
      <c r="A39" s="5" t="n">
        <v>41182</v>
      </c>
      <c r="B39" s="4" t="s">
        <v>25</v>
      </c>
      <c r="C39" s="6" t="n">
        <v>1.15</v>
      </c>
      <c r="E39" s="7"/>
      <c r="F39" s="7"/>
      <c r="G39" s="7"/>
      <c r="H39" s="7"/>
      <c r="I39" s="7" t="n">
        <f aca="false">J38-J39</f>
        <v>2250</v>
      </c>
      <c r="J39" s="7" t="n">
        <f aca="false">ROUND(K39*C39,2)</f>
        <v>51750</v>
      </c>
      <c r="K39" s="7" t="n">
        <f aca="false">K38</f>
        <v>45000</v>
      </c>
    </row>
    <row r="40" customFormat="false" ht="15" hidden="false" customHeight="false" outlineLevel="0" collapsed="false">
      <c r="A40" s="5" t="n">
        <v>41182</v>
      </c>
      <c r="B40" s="4" t="s">
        <v>17</v>
      </c>
      <c r="C40" s="6" t="n">
        <v>1.15</v>
      </c>
      <c r="D40" s="7" t="n">
        <v>45000</v>
      </c>
      <c r="E40" s="7" t="n">
        <f aca="false">D40*C40</f>
        <v>51750</v>
      </c>
      <c r="F40" s="7"/>
      <c r="G40" s="7" t="n">
        <f aca="false">(C26-C40)*D40</f>
        <v>24750</v>
      </c>
      <c r="H40" s="7"/>
      <c r="I40" s="7"/>
      <c r="J40" s="7" t="n">
        <f aca="false">ROUND(K40*C40,2)</f>
        <v>0</v>
      </c>
      <c r="K40" s="7" t="n">
        <f aca="false">K39-D40</f>
        <v>0</v>
      </c>
    </row>
    <row r="41" customFormat="false" ht="15" hidden="false" customHeight="false" outlineLevel="0" collapsed="false">
      <c r="B41" s="9" t="s">
        <v>27</v>
      </c>
      <c r="D41" s="10" t="n">
        <f aca="false">SUM(D26:D40)</f>
        <v>200000</v>
      </c>
      <c r="E41" s="10" t="n">
        <f aca="false">SUM(E26:E40)</f>
        <v>311750</v>
      </c>
      <c r="F41" s="10" t="n">
        <f aca="false">SUM(F26:F40)</f>
        <v>19000</v>
      </c>
      <c r="G41" s="10" t="n">
        <f aca="false">SUM(G26:G40)</f>
        <v>47250</v>
      </c>
      <c r="H41" s="10" t="n">
        <f aca="false">SUM(H26:H40)</f>
        <v>64000</v>
      </c>
      <c r="I41" s="10" t="n">
        <f aca="false">SUM(I26:I40)</f>
        <v>92250</v>
      </c>
      <c r="J41" s="10"/>
      <c r="K41" s="10"/>
    </row>
    <row r="42" customFormat="false" ht="15" hidden="false" customHeight="false" outlineLevel="0" collapsed="false">
      <c r="B42" s="11" t="s">
        <v>28</v>
      </c>
      <c r="G42" s="10" t="n">
        <f aca="false">G41-F41</f>
        <v>28250</v>
      </c>
      <c r="I42" s="10" t="n">
        <f aca="false">I41-H41</f>
        <v>28250</v>
      </c>
    </row>
    <row r="43" customFormat="false" ht="15" hidden="false" customHeight="false" outlineLevel="0" collapsed="false">
      <c r="B43" s="11" t="s">
        <v>29</v>
      </c>
      <c r="E43" s="10" t="n">
        <f aca="false">E41+I42</f>
        <v>340000</v>
      </c>
      <c r="G43" s="10"/>
      <c r="I43" s="10"/>
      <c r="J43" s="10"/>
    </row>
  </sheetData>
  <mergeCells count="7">
    <mergeCell ref="A1:K1"/>
    <mergeCell ref="A4:C4"/>
    <mergeCell ref="D4:G4"/>
    <mergeCell ref="H4:I4"/>
    <mergeCell ref="A24:C24"/>
    <mergeCell ref="D24:G24"/>
    <mergeCell ref="H24:I2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2021-02-09T11:30:22Z</dcterms:created>
  <dc:creator>Marlon.Dognini</dc:creator>
  <dc:description/>
  <dc:language>pt-BR</dc:language>
  <cp:lastModifiedBy/>
  <dcterms:modified xsi:type="dcterms:W3CDTF">2021-12-20T11:33:00Z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